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4FXCZ2dGncNSxao6ganNQYOXDBoLkb4s\TOG\NARMH\2023\"/>
    </mc:Choice>
  </mc:AlternateContent>
  <xr:revisionPtr revIDLastSave="0" documentId="8_{A5ADB58B-F180-4106-A019-CE961996B8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17" i="1"/>
  <c r="K16" i="1"/>
  <c r="M16" i="1" s="1"/>
  <c r="J16" i="1"/>
  <c r="M15" i="1"/>
  <c r="K15" i="1"/>
  <c r="J15" i="1"/>
  <c r="K14" i="1"/>
  <c r="M14" i="1" s="1"/>
  <c r="J14" i="1"/>
  <c r="J13" i="1"/>
  <c r="J12" i="1"/>
  <c r="J11" i="1"/>
  <c r="J10" i="1"/>
  <c r="J9" i="1"/>
  <c r="K8" i="1"/>
  <c r="M8" i="1" s="1"/>
  <c r="J8" i="1"/>
  <c r="J7" i="1"/>
  <c r="J35" i="1"/>
  <c r="J34" i="1"/>
  <c r="J33" i="1"/>
  <c r="J32" i="1"/>
  <c r="J31" i="1"/>
  <c r="D8" i="1"/>
  <c r="I11" i="2"/>
  <c r="I10" i="2"/>
  <c r="I9" i="2"/>
  <c r="I8" i="2"/>
  <c r="I7" i="2"/>
  <c r="I6" i="2"/>
  <c r="J19" i="1" l="1"/>
  <c r="D14" i="1" s="1"/>
  <c r="M19" i="1"/>
  <c r="D15" i="1" s="1"/>
  <c r="J36" i="1"/>
  <c r="D16" i="1" s="1"/>
  <c r="D7" i="1" l="1"/>
  <c r="D11" i="1" s="1"/>
  <c r="D13" i="1" s="1"/>
  <c r="D17" i="1" l="1"/>
  <c r="D18" i="1" l="1"/>
  <c r="D19" i="1" s="1"/>
</calcChain>
</file>

<file path=xl/sharedStrings.xml><?xml version="1.0" encoding="utf-8"?>
<sst xmlns="http://schemas.openxmlformats.org/spreadsheetml/2006/main" count="140" uniqueCount="98">
  <si>
    <t>Sheraton Station Square Hotel</t>
  </si>
  <si>
    <t xml:space="preserve">15 Amps </t>
  </si>
  <si>
    <t>0 to 5 lbs:</t>
  </si>
  <si>
    <t>6 - 20 lbs:</t>
  </si>
  <si>
    <t>21 - 50 lbs:</t>
  </si>
  <si>
    <t>Over 50 lbs:</t>
  </si>
  <si>
    <t>Crates/Pallets:</t>
  </si>
  <si>
    <t>$5.00 each</t>
  </si>
  <si>
    <t>$10.00 each</t>
  </si>
  <si>
    <t>$15.00 each</t>
  </si>
  <si>
    <t>$25.00 each</t>
  </si>
  <si>
    <t>$75.00 each</t>
  </si>
  <si>
    <t>C/O Convention Services</t>
  </si>
  <si>
    <t>7% PA Sales Tax</t>
  </si>
  <si>
    <t>Electrical Order Subtotal</t>
  </si>
  <si>
    <t>PACKAGE AND SHIPPING INFORMATION</t>
  </si>
  <si>
    <t>EXHIBITOR REQUEST FORM</t>
  </si>
  <si>
    <t>Name of Convention:</t>
  </si>
  <si>
    <t>Convention Dates:</t>
  </si>
  <si>
    <t>Phone #:</t>
  </si>
  <si>
    <t>Your Company Name:</t>
  </si>
  <si>
    <t>Address:</t>
  </si>
  <si>
    <t>City:</t>
  </si>
  <si>
    <t>Zip Code:</t>
  </si>
  <si>
    <t>Authorized Name (Please Print):</t>
  </si>
  <si>
    <t>PAYMENT INFORMATION</t>
  </si>
  <si>
    <t xml:space="preserve">        Package Pricing - Will be charged on-site</t>
  </si>
  <si>
    <t xml:space="preserve">       *fee can increase based on size/weight of crate.</t>
  </si>
  <si>
    <t>PHONE: (412)803-3859        FAX: (412)803-3829</t>
  </si>
  <si>
    <t>AV Order Subtotal</t>
  </si>
  <si>
    <t>have all packages re-boxed and labeled appropriately.  Please</t>
  </si>
  <si>
    <t>call your carrier to schedule a pick up.  The hotel is responsible</t>
  </si>
  <si>
    <t xml:space="preserve">for items left after an event for only two business days.  </t>
  </si>
  <si>
    <t xml:space="preserve">Please provide inbound shipping info:  </t>
  </si>
  <si>
    <t>Number of boxes up to 5 lbs</t>
  </si>
  <si>
    <t>Number of boxes 6-20 lbs</t>
  </si>
  <si>
    <t>Number of boxes 21-50 lbs</t>
  </si>
  <si>
    <t>Number of boxes over 50 lbs</t>
  </si>
  <si>
    <t>Number of crates/pallets</t>
  </si>
  <si>
    <t>Packaging/Handling Order Subtotal</t>
  </si>
  <si>
    <t>Booth #/Room Name:</t>
  </si>
  <si>
    <t xml:space="preserve">**Upon receipt of this form, your Convention Services Manager will send you a secure credit card link for the payment of your </t>
  </si>
  <si>
    <t xml:space="preserve">Electrical, AV, and/or Handling Charges.  </t>
  </si>
  <si>
    <t>The Sheraton Station Square Hotel</t>
  </si>
  <si>
    <t>300 West Station Square Drive</t>
  </si>
  <si>
    <t>Name of Event/Date of Event/Booth # (or Room Name)</t>
  </si>
  <si>
    <t xml:space="preserve">Signature:  </t>
  </si>
  <si>
    <t>Pittsburgh, PA  152196</t>
  </si>
  <si>
    <t xml:space="preserve">shipments via common carrier or van line (none needed for </t>
  </si>
  <si>
    <t xml:space="preserve">Fed Ex or UPS).  Please complete and provide to your </t>
  </si>
  <si>
    <t>Convention Services Manager BEFORE your departure</t>
  </si>
  <si>
    <t xml:space="preserve">INBOUND SHIPPING:  All Packages must be addressed properly to:  </t>
  </si>
  <si>
    <t>All inbound packages cannot be shipped to the hotel more than 3</t>
  </si>
  <si>
    <t xml:space="preserve">days prior to the event.  Payment will be due upon delivery of packages </t>
  </si>
  <si>
    <t xml:space="preserve">to the exhibitor/vendor.  </t>
  </si>
  <si>
    <t>Attn:  (Your Name)</t>
  </si>
  <si>
    <t>DEDICATED PHONE LINE</t>
  </si>
  <si>
    <t>PRICE PER DAY</t>
  </si>
  <si>
    <t># OF DAYS</t>
  </si>
  <si>
    <t>TOTAL</t>
  </si>
  <si>
    <t>DIRECT DIAL IN LINE (DID)</t>
  </si>
  <si>
    <t>from the hotel.  Blank B/L's will be available if needed.</t>
  </si>
  <si>
    <t>TELEPHONE</t>
  </si>
  <si>
    <t xml:space="preserve">Additional Power </t>
  </si>
  <si>
    <t>SERVICE:</t>
  </si>
  <si>
    <t xml:space="preserve"> </t>
  </si>
  <si>
    <t xml:space="preserve">WIRELESS INTERNET </t>
  </si>
  <si>
    <r>
      <t>24% Service Charge</t>
    </r>
    <r>
      <rPr>
        <sz val="8"/>
        <color theme="1"/>
        <rFont val="Calibri"/>
        <family val="2"/>
        <scheme val="minor"/>
      </rPr>
      <t xml:space="preserve"> (Taxable)</t>
    </r>
  </si>
  <si>
    <t>LAPTOP COMPUTER</t>
  </si>
  <si>
    <t>WIRELESS PRESENTER MOUSE</t>
  </si>
  <si>
    <t>WHITE BOARD W/MARKERS</t>
  </si>
  <si>
    <r>
      <rPr>
        <b/>
        <i/>
        <u/>
        <sz val="9"/>
        <color theme="1"/>
        <rFont val="Calibri"/>
        <family val="2"/>
        <scheme val="minor"/>
      </rPr>
      <t>RETURN SHIPPING</t>
    </r>
    <r>
      <rPr>
        <b/>
        <i/>
        <sz val="9"/>
        <color theme="1"/>
        <rFont val="Calibri"/>
        <family val="2"/>
        <scheme val="minor"/>
      </rPr>
      <t xml:space="preserve">:  </t>
    </r>
    <r>
      <rPr>
        <b/>
        <sz val="9"/>
        <color theme="1"/>
        <rFont val="Calibri"/>
        <family val="2"/>
        <scheme val="minor"/>
      </rPr>
      <t xml:space="preserve">It is the responsibility of the vendor/guest to </t>
    </r>
  </si>
  <si>
    <r>
      <t xml:space="preserve">**A </t>
    </r>
    <r>
      <rPr>
        <b/>
        <sz val="9"/>
        <color theme="1"/>
        <rFont val="Calibri"/>
        <family val="2"/>
        <scheme val="minor"/>
      </rPr>
      <t>Bill of Lading</t>
    </r>
    <r>
      <rPr>
        <sz val="9"/>
        <color theme="1"/>
        <rFont val="Calibri"/>
        <family val="2"/>
        <scheme val="minor"/>
      </rPr>
      <t xml:space="preserve"> must be completed for any outbound </t>
    </r>
  </si>
  <si>
    <t>SERVICE</t>
  </si>
  <si>
    <t xml:space="preserve">ELECTRICAL ORDER    </t>
  </si>
  <si>
    <t>AUDIO VISUAL ORDER</t>
  </si>
  <si>
    <t>have all packages re-boxed and labeled appropriately.  YOU MUST</t>
  </si>
  <si>
    <t>call your carrier to schedule a pick up.  The hotel is NOT responsible</t>
  </si>
  <si>
    <t xml:space="preserve">for items left after an event for more than 2 days.   </t>
  </si>
  <si>
    <t>Fed Ex or UPS).  Please complete and provide to the</t>
  </si>
  <si>
    <t>Dedicated 20 Amp</t>
  </si>
  <si>
    <t xml:space="preserve"> (Please Inquire)</t>
  </si>
  <si>
    <t>GRAND TOTAL</t>
  </si>
  <si>
    <t>Pittsburgh, PA  15219</t>
  </si>
  <si>
    <t>CALL</t>
  </si>
  <si>
    <t>STANDARD FLIP CHART PACKAGE</t>
  </si>
  <si>
    <t>ADHESIVE FLIP CHART PACKAGE</t>
  </si>
  <si>
    <t>QTY</t>
  </si>
  <si>
    <t>each</t>
  </si>
  <si>
    <t>HARDLINE INTERNET</t>
  </si>
  <si>
    <t>Lists for Sheet 1 Drop downs</t>
  </si>
  <si>
    <t>Labor Yes/no</t>
  </si>
  <si>
    <t>Labor cost</t>
  </si>
  <si>
    <t>Labor total</t>
  </si>
  <si>
    <t>AV Labor</t>
  </si>
  <si>
    <t>24' MONITOR</t>
  </si>
  <si>
    <t>60' MONITOR</t>
  </si>
  <si>
    <t>Please Return Form to robyn.quinter@sheratonstationsquare.com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</si>
</sst>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8" fontId="1" fillId="0" borderId="2" xfId="0" applyNumberFormat="1" applyFont="1" applyBorder="1"/>
    <xf numFmtId="8" fontId="3" fillId="2" borderId="7" xfId="0" applyNumberFormat="1" applyFont="1" applyFill="1" applyBorder="1"/>
    <xf numFmtId="0" fontId="1" fillId="0" borderId="12" xfId="0" applyFont="1" applyBorder="1"/>
    <xf numFmtId="0" fontId="1" fillId="0" borderId="19" xfId="0" applyFont="1" applyBorder="1"/>
    <xf numFmtId="0" fontId="0" fillId="0" borderId="20" xfId="0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0" fillId="0" borderId="24" xfId="0" applyBorder="1"/>
    <xf numFmtId="0" fontId="3" fillId="2" borderId="30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1" fillId="0" borderId="26" xfId="0" applyFont="1" applyBorder="1"/>
    <xf numFmtId="0" fontId="1" fillId="0" borderId="6" xfId="0" applyFont="1" applyBorder="1"/>
    <xf numFmtId="0" fontId="1" fillId="0" borderId="35" xfId="0" applyFont="1" applyBorder="1"/>
    <xf numFmtId="8" fontId="1" fillId="0" borderId="35" xfId="0" applyNumberFormat="1" applyFont="1" applyBorder="1"/>
    <xf numFmtId="0" fontId="5" fillId="0" borderId="35" xfId="0" applyFont="1" applyBorder="1"/>
    <xf numFmtId="0" fontId="5" fillId="0" borderId="35" xfId="0" applyFont="1" applyBorder="1" applyAlignment="1">
      <alignment wrapText="1"/>
    </xf>
    <xf numFmtId="0" fontId="2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3" fillId="4" borderId="36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1" fillId="4" borderId="11" xfId="0" applyFont="1" applyFill="1" applyBorder="1"/>
    <xf numFmtId="0" fontId="1" fillId="4" borderId="0" xfId="0" applyFont="1" applyFill="1"/>
    <xf numFmtId="0" fontId="1" fillId="4" borderId="12" xfId="0" applyFont="1" applyFill="1" applyBorder="1"/>
    <xf numFmtId="0" fontId="2" fillId="4" borderId="34" xfId="0" applyFont="1" applyFill="1" applyBorder="1"/>
    <xf numFmtId="0" fontId="2" fillId="4" borderId="0" xfId="0" applyFont="1" applyFill="1"/>
    <xf numFmtId="0" fontId="2" fillId="4" borderId="12" xfId="0" applyFont="1" applyFill="1" applyBorder="1"/>
    <xf numFmtId="0" fontId="1" fillId="4" borderId="34" xfId="0" applyFont="1" applyFill="1" applyBorder="1"/>
    <xf numFmtId="0" fontId="1" fillId="4" borderId="13" xfId="0" applyFont="1" applyFill="1" applyBorder="1"/>
    <xf numFmtId="0" fontId="1" fillId="4" borderId="15" xfId="0" applyFont="1" applyFill="1" applyBorder="1"/>
    <xf numFmtId="0" fontId="2" fillId="4" borderId="11" xfId="0" applyFont="1" applyFill="1" applyBorder="1"/>
    <xf numFmtId="0" fontId="1" fillId="4" borderId="37" xfId="0" applyFont="1" applyFill="1" applyBorder="1"/>
    <xf numFmtId="0" fontId="2" fillId="4" borderId="13" xfId="0" applyFont="1" applyFill="1" applyBorder="1"/>
    <xf numFmtId="0" fontId="1" fillId="4" borderId="14" xfId="0" applyFont="1" applyFill="1" applyBorder="1"/>
    <xf numFmtId="0" fontId="2" fillId="0" borderId="0" xfId="0" applyFont="1" applyAlignment="1">
      <alignment horizontal="center"/>
    </xf>
    <xf numFmtId="0" fontId="2" fillId="2" borderId="6" xfId="0" applyFont="1" applyFill="1" applyBorder="1"/>
    <xf numFmtId="0" fontId="2" fillId="0" borderId="35" xfId="0" applyFont="1" applyBorder="1" applyAlignment="1">
      <alignment horizontal="center"/>
    </xf>
    <xf numFmtId="8" fontId="2" fillId="0" borderId="35" xfId="0" applyNumberFormat="1" applyFont="1" applyBorder="1" applyAlignment="1">
      <alignment horizontal="center" wrapText="1"/>
    </xf>
    <xf numFmtId="8" fontId="2" fillId="0" borderId="35" xfId="0" applyNumberFormat="1" applyFont="1" applyBorder="1" applyAlignment="1">
      <alignment horizontal="center"/>
    </xf>
    <xf numFmtId="8" fontId="1" fillId="0" borderId="27" xfId="0" applyNumberFormat="1" applyFont="1" applyBorder="1"/>
    <xf numFmtId="0" fontId="6" fillId="0" borderId="0" xfId="0" applyFont="1"/>
    <xf numFmtId="0" fontId="3" fillId="4" borderId="16" xfId="0" applyFont="1" applyFill="1" applyBorder="1"/>
    <xf numFmtId="0" fontId="3" fillId="4" borderId="17" xfId="0" applyFont="1" applyFill="1" applyBorder="1"/>
    <xf numFmtId="0" fontId="3" fillId="4" borderId="30" xfId="0" applyFont="1" applyFill="1" applyBorder="1"/>
    <xf numFmtId="8" fontId="3" fillId="4" borderId="7" xfId="0" applyNumberFormat="1" applyFont="1" applyFill="1" applyBorder="1"/>
    <xf numFmtId="0" fontId="3" fillId="4" borderId="6" xfId="0" applyFont="1" applyFill="1" applyBorder="1"/>
    <xf numFmtId="0" fontId="3" fillId="4" borderId="29" xfId="0" applyFont="1" applyFill="1" applyBorder="1"/>
    <xf numFmtId="0" fontId="1" fillId="4" borderId="32" xfId="0" applyFont="1" applyFill="1" applyBorder="1"/>
    <xf numFmtId="0" fontId="1" fillId="4" borderId="19" xfId="0" applyFont="1" applyFill="1" applyBorder="1"/>
    <xf numFmtId="0" fontId="1" fillId="4" borderId="33" xfId="0" applyFont="1" applyFill="1" applyBorder="1"/>
    <xf numFmtId="8" fontId="1" fillId="4" borderId="5" xfId="0" applyNumberFormat="1" applyFont="1" applyFill="1" applyBorder="1"/>
    <xf numFmtId="0" fontId="1" fillId="4" borderId="31" xfId="0" applyFont="1" applyFill="1" applyBorder="1"/>
    <xf numFmtId="0" fontId="1" fillId="4" borderId="26" xfId="0" applyFont="1" applyFill="1" applyBorder="1"/>
    <xf numFmtId="0" fontId="1" fillId="4" borderId="28" xfId="0" applyFont="1" applyFill="1" applyBorder="1"/>
    <xf numFmtId="8" fontId="1" fillId="4" borderId="3" xfId="0" applyNumberFormat="1" applyFont="1" applyFill="1" applyBorder="1"/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1" fillId="0" borderId="0" xfId="0" applyNumberFormat="1" applyFont="1"/>
    <xf numFmtId="164" fontId="6" fillId="0" borderId="35" xfId="0" applyNumberFormat="1" applyFont="1" applyBorder="1"/>
    <xf numFmtId="8" fontId="6" fillId="0" borderId="35" xfId="0" applyNumberFormat="1" applyFont="1" applyBorder="1"/>
    <xf numFmtId="8" fontId="6" fillId="0" borderId="18" xfId="0" applyNumberFormat="1" applyFont="1" applyBorder="1"/>
    <xf numFmtId="0" fontId="3" fillId="2" borderId="39" xfId="0" applyFont="1" applyFill="1" applyBorder="1"/>
    <xf numFmtId="8" fontId="3" fillId="2" borderId="18" xfId="0" applyNumberFormat="1" applyFont="1" applyFill="1" applyBorder="1"/>
    <xf numFmtId="0" fontId="3" fillId="2" borderId="6" xfId="0" applyFont="1" applyFill="1" applyBorder="1"/>
    <xf numFmtId="0" fontId="1" fillId="0" borderId="18" xfId="0" applyFont="1" applyBorder="1" applyAlignment="1">
      <alignment horizontal="left"/>
    </xf>
    <xf numFmtId="0" fontId="1" fillId="0" borderId="4" xfId="0" applyFont="1" applyBorder="1" applyAlignment="1" applyProtection="1">
      <alignment horizontal="center"/>
      <protection locked="0"/>
    </xf>
    <xf numFmtId="8" fontId="1" fillId="0" borderId="2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32" xfId="0" applyFont="1" applyBorder="1"/>
    <xf numFmtId="8" fontId="6" fillId="0" borderId="42" xfId="0" applyNumberFormat="1" applyFont="1" applyBorder="1" applyAlignment="1">
      <alignment horizontal="right"/>
    </xf>
    <xf numFmtId="164" fontId="6" fillId="0" borderId="44" xfId="0" applyNumberFormat="1" applyFont="1" applyBorder="1"/>
    <xf numFmtId="0" fontId="1" fillId="0" borderId="43" xfId="0" applyFont="1" applyBorder="1"/>
    <xf numFmtId="0" fontId="1" fillId="0" borderId="3" xfId="0" applyFont="1" applyBorder="1"/>
    <xf numFmtId="0" fontId="1" fillId="0" borderId="45" xfId="0" applyFont="1" applyBorder="1"/>
    <xf numFmtId="8" fontId="1" fillId="0" borderId="13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1" fillId="0" borderId="0" xfId="0" applyNumberFormat="1" applyFont="1"/>
    <xf numFmtId="0" fontId="3" fillId="4" borderId="8" xfId="0" applyFont="1" applyFill="1" applyBorder="1"/>
    <xf numFmtId="0" fontId="3" fillId="4" borderId="46" xfId="0" applyFont="1" applyFill="1" applyBorder="1"/>
    <xf numFmtId="8" fontId="3" fillId="4" borderId="47" xfId="0" applyNumberFormat="1" applyFont="1" applyFill="1" applyBorder="1"/>
    <xf numFmtId="0" fontId="9" fillId="4" borderId="39" xfId="0" applyFont="1" applyFill="1" applyBorder="1"/>
    <xf numFmtId="0" fontId="0" fillId="4" borderId="26" xfId="0" applyFill="1" applyBorder="1"/>
    <xf numFmtId="0" fontId="0" fillId="4" borderId="28" xfId="0" applyFill="1" applyBorder="1"/>
    <xf numFmtId="8" fontId="9" fillId="4" borderId="15" xfId="0" applyNumberFormat="1" applyFont="1" applyFill="1" applyBorder="1" applyAlignment="1">
      <alignment horizontal="right"/>
    </xf>
    <xf numFmtId="1" fontId="1" fillId="0" borderId="35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0" xfId="0" applyFont="1" applyBorder="1"/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20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57649</xdr:rowOff>
    </xdr:from>
    <xdr:to>
      <xdr:col>0</xdr:col>
      <xdr:colOff>914401</xdr:colOff>
      <xdr:row>2</xdr:row>
      <xdr:rowOff>97350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298307-F829-4715-987A-2E9FC35C6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649"/>
          <a:ext cx="809626" cy="445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3</xdr:row>
      <xdr:rowOff>0</xdr:rowOff>
    </xdr:to>
    <xdr:pic>
      <xdr:nvPicPr>
        <xdr:cNvPr id="2" name="Picture 1" descr="sheraton_logo">
          <a:extLst>
            <a:ext uri="{FF2B5EF4-FFF2-40B4-BE49-F238E27FC236}">
              <a16:creationId xmlns:a16="http://schemas.microsoft.com/office/drawing/2014/main" id="{F1B8746D-7B50-47CD-92BB-E06559DD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8775"/>
          <a:ext cx="87630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tabSelected="1" workbookViewId="0">
      <selection activeCell="C7" sqref="C7"/>
    </sheetView>
  </sheetViews>
  <sheetFormatPr defaultRowHeight="14.4" x14ac:dyDescent="0.3"/>
  <cols>
    <col min="1" max="1" width="18.44140625" customWidth="1"/>
    <col min="2" max="2" width="9.44140625" customWidth="1"/>
    <col min="3" max="3" width="8.33203125" bestFit="1" customWidth="1"/>
    <col min="4" max="4" width="9.5546875" bestFit="1" customWidth="1"/>
    <col min="5" max="5" width="3.109375" customWidth="1"/>
    <col min="6" max="6" width="21.44140625" customWidth="1"/>
    <col min="7" max="7" width="8.44140625" customWidth="1"/>
    <col min="8" max="8" width="5.21875" bestFit="1" customWidth="1"/>
    <col min="9" max="9" width="8.5546875" customWidth="1"/>
    <col min="10" max="10" width="9.5546875" bestFit="1" customWidth="1"/>
    <col min="11" max="13" width="8.88671875" hidden="1" customWidth="1"/>
  </cols>
  <sheetData>
    <row r="1" spans="1:13" s="45" customFormat="1" ht="18.75" customHeight="1" x14ac:dyDescent="0.3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3" s="45" customFormat="1" ht="13.8" x14ac:dyDescent="0.3">
      <c r="A2" s="124" t="s">
        <v>16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3" s="45" customFormat="1" thickBot="1" x14ac:dyDescent="0.35">
      <c r="A3" s="127" t="s">
        <v>97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3" ht="15" hidden="1" thickBot="1" x14ac:dyDescent="0.35">
      <c r="A4" s="130" t="s">
        <v>28</v>
      </c>
      <c r="B4" s="131"/>
      <c r="C4" s="131"/>
      <c r="D4" s="131"/>
      <c r="E4" s="131"/>
      <c r="F4" s="131"/>
      <c r="G4" s="131"/>
      <c r="H4" s="131"/>
      <c r="I4" s="131"/>
      <c r="J4" s="132"/>
    </row>
    <row r="5" spans="1:13" ht="15" thickBot="1" x14ac:dyDescent="0.35">
      <c r="A5" s="143" t="s">
        <v>74</v>
      </c>
      <c r="B5" s="144"/>
      <c r="C5" s="144"/>
      <c r="D5" s="145"/>
      <c r="F5" s="139" t="s">
        <v>75</v>
      </c>
      <c r="G5" s="140"/>
      <c r="H5" s="140"/>
      <c r="I5" s="140"/>
      <c r="J5" s="141"/>
    </row>
    <row r="6" spans="1:13" ht="26.25" customHeight="1" thickBot="1" x14ac:dyDescent="0.35">
      <c r="A6" s="40" t="s">
        <v>73</v>
      </c>
      <c r="B6" s="42" t="s">
        <v>57</v>
      </c>
      <c r="C6" s="41" t="s">
        <v>58</v>
      </c>
      <c r="D6" s="43" t="s">
        <v>59</v>
      </c>
      <c r="F6" s="41" t="s">
        <v>64</v>
      </c>
      <c r="G6" s="42" t="s">
        <v>57</v>
      </c>
      <c r="H6" s="42" t="s">
        <v>87</v>
      </c>
      <c r="I6" s="41" t="s">
        <v>58</v>
      </c>
      <c r="J6" s="43" t="s">
        <v>59</v>
      </c>
      <c r="K6" s="89" t="s">
        <v>91</v>
      </c>
      <c r="L6" s="39" t="s">
        <v>92</v>
      </c>
      <c r="M6" s="39" t="s">
        <v>93</v>
      </c>
    </row>
    <row r="7" spans="1:13" ht="15.75" customHeight="1" thickBot="1" x14ac:dyDescent="0.35">
      <c r="A7" s="81" t="s">
        <v>1</v>
      </c>
      <c r="B7" s="82">
        <v>90</v>
      </c>
      <c r="C7" s="73"/>
      <c r="D7" s="2">
        <f>B7*C7</f>
        <v>0</v>
      </c>
      <c r="F7" s="16" t="s">
        <v>89</v>
      </c>
      <c r="G7" s="67">
        <v>190</v>
      </c>
      <c r="H7" s="98"/>
      <c r="I7" s="99"/>
      <c r="J7" s="17">
        <f t="shared" ref="J7:J18" si="0">G7*H7*I7</f>
        <v>0</v>
      </c>
      <c r="K7" s="1"/>
      <c r="L7" s="90"/>
      <c r="M7" s="90"/>
    </row>
    <row r="8" spans="1:13" ht="15.75" customHeight="1" thickBot="1" x14ac:dyDescent="0.35">
      <c r="A8" s="84" t="s">
        <v>80</v>
      </c>
      <c r="B8" s="83">
        <v>125</v>
      </c>
      <c r="C8" s="73"/>
      <c r="D8" s="2">
        <f>B8*C8</f>
        <v>0</v>
      </c>
      <c r="F8" s="16" t="s">
        <v>66</v>
      </c>
      <c r="G8" s="68">
        <v>20</v>
      </c>
      <c r="H8" s="100"/>
      <c r="I8" s="99"/>
      <c r="J8" s="17">
        <f t="shared" si="0"/>
        <v>0</v>
      </c>
      <c r="K8" s="1">
        <f>IF(H8&gt;0,1,0)</f>
        <v>0</v>
      </c>
      <c r="L8" s="90">
        <v>275</v>
      </c>
      <c r="M8" s="90">
        <f>K8*L8</f>
        <v>0</v>
      </c>
    </row>
    <row r="9" spans="1:13" ht="15" thickBot="1" x14ac:dyDescent="0.35">
      <c r="A9" s="85" t="s">
        <v>63</v>
      </c>
      <c r="B9" s="88" t="s">
        <v>84</v>
      </c>
      <c r="C9" s="73"/>
      <c r="D9" s="74">
        <v>0</v>
      </c>
      <c r="F9" s="16" t="s">
        <v>56</v>
      </c>
      <c r="G9" s="67">
        <v>80</v>
      </c>
      <c r="H9" s="98"/>
      <c r="I9" s="99"/>
      <c r="J9" s="17">
        <f t="shared" si="0"/>
        <v>0</v>
      </c>
      <c r="K9" s="1"/>
      <c r="L9" s="90"/>
      <c r="M9" s="90"/>
    </row>
    <row r="10" spans="1:13" ht="15" thickBot="1" x14ac:dyDescent="0.35">
      <c r="A10" s="86" t="s">
        <v>81</v>
      </c>
      <c r="B10" s="87" t="s">
        <v>65</v>
      </c>
      <c r="C10" s="14"/>
      <c r="D10" s="44" t="s">
        <v>65</v>
      </c>
      <c r="F10" s="16" t="s">
        <v>60</v>
      </c>
      <c r="G10" s="66">
        <v>150</v>
      </c>
      <c r="H10" s="98"/>
      <c r="I10" s="101"/>
      <c r="J10" s="17">
        <f t="shared" si="0"/>
        <v>0</v>
      </c>
      <c r="K10" s="1"/>
      <c r="L10" s="90"/>
      <c r="M10" s="90"/>
    </row>
    <row r="11" spans="1:13" ht="15" thickBot="1" x14ac:dyDescent="0.35">
      <c r="A11" s="71" t="s">
        <v>14</v>
      </c>
      <c r="B11" s="69"/>
      <c r="C11" s="13"/>
      <c r="D11" s="70">
        <f>SUM(D7:D9)</f>
        <v>0</v>
      </c>
      <c r="F11" s="16" t="s">
        <v>62</v>
      </c>
      <c r="G11" s="66">
        <v>15</v>
      </c>
      <c r="H11" s="98"/>
      <c r="I11" s="101"/>
      <c r="J11" s="17">
        <f t="shared" si="0"/>
        <v>0</v>
      </c>
      <c r="K11" s="1"/>
      <c r="L11" s="90"/>
      <c r="M11" s="90"/>
    </row>
    <row r="12" spans="1:13" ht="15" thickBot="1" x14ac:dyDescent="0.35">
      <c r="F12" s="16" t="s">
        <v>68</v>
      </c>
      <c r="G12" s="66">
        <v>220</v>
      </c>
      <c r="H12" s="102"/>
      <c r="I12" s="101"/>
      <c r="J12" s="17">
        <f t="shared" si="0"/>
        <v>0</v>
      </c>
      <c r="K12" s="1"/>
      <c r="L12" s="90"/>
      <c r="M12" s="90"/>
    </row>
    <row r="13" spans="1:13" ht="15" thickBot="1" x14ac:dyDescent="0.35">
      <c r="A13" s="46" t="s">
        <v>14</v>
      </c>
      <c r="B13" s="47"/>
      <c r="C13" s="48"/>
      <c r="D13" s="49">
        <f>D11</f>
        <v>0</v>
      </c>
      <c r="F13" s="18" t="s">
        <v>69</v>
      </c>
      <c r="G13" s="66">
        <v>45</v>
      </c>
      <c r="H13" s="102"/>
      <c r="I13" s="101"/>
      <c r="J13" s="17">
        <f t="shared" si="0"/>
        <v>0</v>
      </c>
      <c r="K13" s="1"/>
      <c r="L13" s="90"/>
      <c r="M13" s="90"/>
    </row>
    <row r="14" spans="1:13" ht="15" thickBot="1" x14ac:dyDescent="0.35">
      <c r="A14" s="91" t="s">
        <v>29</v>
      </c>
      <c r="B14" s="24"/>
      <c r="C14" s="92"/>
      <c r="D14" s="93">
        <f>J19</f>
        <v>0</v>
      </c>
      <c r="F14" s="16" t="s">
        <v>95</v>
      </c>
      <c r="G14" s="66">
        <v>100</v>
      </c>
      <c r="H14" s="98"/>
      <c r="I14" s="99"/>
      <c r="J14" s="17">
        <f t="shared" si="0"/>
        <v>0</v>
      </c>
      <c r="K14" s="1">
        <f>IF(H14&gt;0,1,0)</f>
        <v>0</v>
      </c>
      <c r="L14" s="90">
        <v>50</v>
      </c>
      <c r="M14" s="90">
        <f>K14*L14</f>
        <v>0</v>
      </c>
    </row>
    <row r="15" spans="1:13" ht="15" thickBot="1" x14ac:dyDescent="0.35">
      <c r="A15" s="94" t="s">
        <v>94</v>
      </c>
      <c r="B15" s="95"/>
      <c r="C15" s="96"/>
      <c r="D15" s="97">
        <f>M19</f>
        <v>0</v>
      </c>
      <c r="F15" s="16" t="s">
        <v>96</v>
      </c>
      <c r="G15" s="66">
        <v>450</v>
      </c>
      <c r="H15" s="98"/>
      <c r="I15" s="99"/>
      <c r="J15" s="17">
        <f t="shared" si="0"/>
        <v>0</v>
      </c>
      <c r="K15" s="1">
        <f>IF(H15&gt;0,1,0)</f>
        <v>0</v>
      </c>
      <c r="L15" s="90">
        <v>100</v>
      </c>
      <c r="M15" s="90">
        <f>K15*L15</f>
        <v>0</v>
      </c>
    </row>
    <row r="16" spans="1:13" ht="15" thickBot="1" x14ac:dyDescent="0.35">
      <c r="A16" s="50" t="s">
        <v>39</v>
      </c>
      <c r="B16" s="51"/>
      <c r="C16" s="48"/>
      <c r="D16" s="49">
        <f>SUM(J36)</f>
        <v>0</v>
      </c>
      <c r="F16" s="16" t="s">
        <v>70</v>
      </c>
      <c r="G16" s="66">
        <v>95</v>
      </c>
      <c r="H16" s="98"/>
      <c r="I16" s="99"/>
      <c r="J16" s="17">
        <f t="shared" si="0"/>
        <v>0</v>
      </c>
      <c r="K16" s="1">
        <f>IF(H16&gt;0,1,0)</f>
        <v>0</v>
      </c>
      <c r="L16" s="90">
        <v>50</v>
      </c>
      <c r="M16" s="90">
        <f>K16*L16</f>
        <v>0</v>
      </c>
    </row>
    <row r="17" spans="1:13" ht="15" thickBot="1" x14ac:dyDescent="0.35">
      <c r="A17" s="52" t="s">
        <v>67</v>
      </c>
      <c r="B17" s="53"/>
      <c r="C17" s="54"/>
      <c r="D17" s="55">
        <f>SUM(D13:D16)*0.24</f>
        <v>0</v>
      </c>
      <c r="F17" s="19" t="s">
        <v>85</v>
      </c>
      <c r="G17" s="66">
        <v>65</v>
      </c>
      <c r="H17" s="98"/>
      <c r="I17" s="99"/>
      <c r="J17" s="17">
        <f t="shared" si="0"/>
        <v>0</v>
      </c>
      <c r="K17" s="1"/>
      <c r="L17" s="90"/>
      <c r="M17" s="90"/>
    </row>
    <row r="18" spans="1:13" ht="15" thickBot="1" x14ac:dyDescent="0.35">
      <c r="A18" s="56" t="s">
        <v>13</v>
      </c>
      <c r="B18" s="57"/>
      <c r="C18" s="58"/>
      <c r="D18" s="59">
        <f>SUM(D13:D17)*0.07</f>
        <v>0</v>
      </c>
      <c r="F18" s="19" t="s">
        <v>86</v>
      </c>
      <c r="G18" s="66">
        <v>80</v>
      </c>
      <c r="H18" s="98"/>
      <c r="I18" s="99"/>
      <c r="J18" s="17">
        <f t="shared" si="0"/>
        <v>0</v>
      </c>
      <c r="K18" s="1"/>
      <c r="L18" s="90"/>
      <c r="M18" s="90"/>
    </row>
    <row r="19" spans="1:13" ht="15" thickBot="1" x14ac:dyDescent="0.35">
      <c r="A19" s="46" t="s">
        <v>82</v>
      </c>
      <c r="B19" s="47"/>
      <c r="C19" s="48"/>
      <c r="D19" s="49">
        <f>SUM(D13:D18)</f>
        <v>0</v>
      </c>
      <c r="F19" s="12" t="s">
        <v>29</v>
      </c>
      <c r="G19" s="13"/>
      <c r="H19" s="13"/>
      <c r="I19" s="11"/>
      <c r="J19" s="3">
        <f>SUM(J7:J18)</f>
        <v>0</v>
      </c>
      <c r="K19" s="90"/>
      <c r="L19" s="90"/>
      <c r="M19" s="90">
        <f>SUM(M7:M18)</f>
        <v>0</v>
      </c>
    </row>
    <row r="20" spans="1:13" ht="15" thickBot="1" x14ac:dyDescent="0.35">
      <c r="A20" s="109" t="s">
        <v>25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3" ht="15.75" customHeight="1" x14ac:dyDescent="0.3">
      <c r="A21" s="8" t="s">
        <v>17</v>
      </c>
      <c r="B21" s="119"/>
      <c r="C21" s="119"/>
      <c r="D21" s="119"/>
      <c r="E21" s="5"/>
      <c r="F21" s="5" t="s">
        <v>18</v>
      </c>
      <c r="G21" s="103"/>
      <c r="H21" s="103"/>
      <c r="I21" s="103"/>
      <c r="J21" s="78"/>
    </row>
    <row r="22" spans="1:13" ht="15.75" customHeight="1" x14ac:dyDescent="0.3">
      <c r="A22" s="9" t="s">
        <v>40</v>
      </c>
      <c r="B22" s="120"/>
      <c r="C22" s="120"/>
      <c r="D22" s="120"/>
      <c r="E22" s="7"/>
      <c r="F22" s="7" t="s">
        <v>19</v>
      </c>
      <c r="G22" s="104"/>
      <c r="H22" s="104"/>
      <c r="I22" s="104"/>
      <c r="J22" s="79"/>
    </row>
    <row r="23" spans="1:13" ht="15.75" customHeight="1" x14ac:dyDescent="0.3">
      <c r="A23" s="9" t="s">
        <v>20</v>
      </c>
      <c r="B23" s="120"/>
      <c r="C23" s="120"/>
      <c r="D23" s="120"/>
      <c r="E23" s="7"/>
      <c r="F23" s="7"/>
      <c r="G23" s="105"/>
      <c r="H23" s="105"/>
      <c r="I23" s="105"/>
      <c r="J23" s="10"/>
    </row>
    <row r="24" spans="1:13" ht="15.75" customHeight="1" x14ac:dyDescent="0.3">
      <c r="A24" s="9" t="s">
        <v>21</v>
      </c>
      <c r="B24" s="120"/>
      <c r="C24" s="120"/>
      <c r="D24" s="7" t="s">
        <v>22</v>
      </c>
      <c r="E24" s="104"/>
      <c r="F24" s="104"/>
      <c r="G24" s="7" t="s">
        <v>23</v>
      </c>
      <c r="H24" s="104"/>
      <c r="I24" s="104"/>
      <c r="J24" s="79"/>
    </row>
    <row r="25" spans="1:13" ht="15.75" customHeight="1" x14ac:dyDescent="0.3">
      <c r="A25" s="9" t="s">
        <v>24</v>
      </c>
      <c r="B25" s="6"/>
      <c r="C25" s="77"/>
      <c r="D25" s="77"/>
      <c r="F25" s="7" t="s">
        <v>46</v>
      </c>
      <c r="G25" s="77"/>
      <c r="H25" s="77"/>
      <c r="I25" s="77"/>
      <c r="J25" s="79"/>
    </row>
    <row r="26" spans="1:13" ht="15.75" customHeight="1" x14ac:dyDescent="0.3">
      <c r="A26" s="136" t="s">
        <v>41</v>
      </c>
      <c r="B26" s="137"/>
      <c r="C26" s="137"/>
      <c r="D26" s="137"/>
      <c r="E26" s="137"/>
      <c r="F26" s="137"/>
      <c r="G26" s="137"/>
      <c r="H26" s="137"/>
      <c r="I26" s="137"/>
      <c r="J26" s="138"/>
    </row>
    <row r="27" spans="1:13" ht="15.75" customHeight="1" thickBot="1" x14ac:dyDescent="0.35">
      <c r="A27" s="133" t="s">
        <v>42</v>
      </c>
      <c r="B27" s="134"/>
      <c r="C27" s="134"/>
      <c r="D27" s="134"/>
      <c r="E27" s="134"/>
      <c r="F27" s="134"/>
      <c r="G27" s="134"/>
      <c r="H27" s="134"/>
      <c r="I27" s="134"/>
      <c r="J27" s="135"/>
    </row>
    <row r="28" spans="1:13" ht="15" thickBot="1" x14ac:dyDescent="0.35">
      <c r="A28" s="109" t="s">
        <v>15</v>
      </c>
      <c r="B28" s="110"/>
      <c r="C28" s="110"/>
      <c r="D28" s="110"/>
      <c r="E28" s="110"/>
      <c r="F28" s="110"/>
      <c r="G28" s="110"/>
      <c r="H28" s="110"/>
      <c r="I28" s="110"/>
      <c r="J28" s="111"/>
    </row>
    <row r="29" spans="1:13" x14ac:dyDescent="0.3">
      <c r="A29" s="116" t="s">
        <v>26</v>
      </c>
      <c r="B29" s="117"/>
      <c r="C29" s="117"/>
      <c r="D29" s="118"/>
      <c r="E29" s="1"/>
      <c r="F29" s="117" t="s">
        <v>33</v>
      </c>
      <c r="G29" s="117"/>
      <c r="H29" s="117"/>
      <c r="I29" s="117"/>
      <c r="J29" s="118"/>
    </row>
    <row r="30" spans="1:13" ht="15" thickBot="1" x14ac:dyDescent="0.35">
      <c r="A30" s="61"/>
      <c r="B30" s="39"/>
      <c r="C30" s="39"/>
      <c r="D30" s="62"/>
      <c r="E30" s="1"/>
      <c r="F30" s="39"/>
      <c r="G30" s="39"/>
      <c r="H30" s="39"/>
      <c r="I30" s="63" t="s">
        <v>87</v>
      </c>
      <c r="J30" s="64" t="s">
        <v>59</v>
      </c>
    </row>
    <row r="31" spans="1:13" ht="15" thickBot="1" x14ac:dyDescent="0.35">
      <c r="A31" s="114" t="s">
        <v>2</v>
      </c>
      <c r="B31" s="115"/>
      <c r="C31" s="65">
        <v>5</v>
      </c>
      <c r="D31" s="4" t="s">
        <v>88</v>
      </c>
      <c r="E31" s="112" t="s">
        <v>34</v>
      </c>
      <c r="F31" s="113"/>
      <c r="G31" s="113"/>
      <c r="H31" s="72"/>
      <c r="I31" s="80"/>
      <c r="J31" s="3">
        <f>C31*I31</f>
        <v>0</v>
      </c>
    </row>
    <row r="32" spans="1:13" ht="15" thickBot="1" x14ac:dyDescent="0.35">
      <c r="A32" s="114" t="s">
        <v>3</v>
      </c>
      <c r="B32" s="115"/>
      <c r="C32" s="65">
        <v>10</v>
      </c>
      <c r="D32" s="4" t="s">
        <v>88</v>
      </c>
      <c r="E32" s="112" t="s">
        <v>35</v>
      </c>
      <c r="F32" s="113"/>
      <c r="G32" s="113"/>
      <c r="H32" s="60"/>
      <c r="I32" s="76"/>
      <c r="J32" s="3">
        <f>C32*I32</f>
        <v>0</v>
      </c>
    </row>
    <row r="33" spans="1:21" ht="15" thickBot="1" x14ac:dyDescent="0.35">
      <c r="A33" s="114" t="s">
        <v>4</v>
      </c>
      <c r="B33" s="115"/>
      <c r="C33" s="65">
        <v>15</v>
      </c>
      <c r="D33" s="4" t="s">
        <v>88</v>
      </c>
      <c r="E33" s="112" t="s">
        <v>36</v>
      </c>
      <c r="F33" s="113"/>
      <c r="G33" s="113"/>
      <c r="H33" s="72"/>
      <c r="I33" s="76"/>
      <c r="J33" s="3">
        <f>C33*I33</f>
        <v>0</v>
      </c>
    </row>
    <row r="34" spans="1:21" ht="15" thickBot="1" x14ac:dyDescent="0.35">
      <c r="A34" s="114" t="s">
        <v>5</v>
      </c>
      <c r="B34" s="115"/>
      <c r="C34" s="65">
        <v>25</v>
      </c>
      <c r="D34" s="4" t="s">
        <v>88</v>
      </c>
      <c r="E34" s="112" t="s">
        <v>37</v>
      </c>
      <c r="F34" s="113"/>
      <c r="G34" s="113"/>
      <c r="H34" s="72"/>
      <c r="I34" s="76"/>
      <c r="J34" s="3">
        <f>C34*I34</f>
        <v>0</v>
      </c>
    </row>
    <row r="35" spans="1:21" ht="15" thickBot="1" x14ac:dyDescent="0.35">
      <c r="A35" s="114" t="s">
        <v>6</v>
      </c>
      <c r="B35" s="115"/>
      <c r="C35" s="65">
        <v>75</v>
      </c>
      <c r="D35" s="4" t="s">
        <v>88</v>
      </c>
      <c r="E35" s="112" t="s">
        <v>38</v>
      </c>
      <c r="F35" s="113"/>
      <c r="G35" s="113"/>
      <c r="H35" s="72"/>
      <c r="I35" s="75"/>
      <c r="J35" s="3">
        <f>C35*I35</f>
        <v>0</v>
      </c>
    </row>
    <row r="36" spans="1:21" ht="15" thickBot="1" x14ac:dyDescent="0.35">
      <c r="A36" s="146" t="s">
        <v>27</v>
      </c>
      <c r="B36" s="147"/>
      <c r="C36" s="147"/>
      <c r="D36" s="148"/>
      <c r="E36" s="106" t="s">
        <v>39</v>
      </c>
      <c r="F36" s="107"/>
      <c r="G36" s="107"/>
      <c r="H36" s="107"/>
      <c r="I36" s="108"/>
      <c r="J36" s="3">
        <f>SUM(J31:J35)</f>
        <v>0</v>
      </c>
    </row>
    <row r="37" spans="1:21" ht="15.75" customHeight="1" x14ac:dyDescent="0.3">
      <c r="A37" s="20" t="s">
        <v>51</v>
      </c>
      <c r="B37" s="21"/>
      <c r="C37" s="21"/>
      <c r="D37" s="22"/>
      <c r="E37" s="23" t="s">
        <v>71</v>
      </c>
      <c r="F37" s="24"/>
      <c r="G37" s="24"/>
      <c r="H37" s="24"/>
      <c r="I37" s="24"/>
      <c r="J37" s="25"/>
    </row>
    <row r="38" spans="1:21" ht="15.75" customHeight="1" x14ac:dyDescent="0.3">
      <c r="A38" s="26" t="s">
        <v>43</v>
      </c>
      <c r="B38" s="27"/>
      <c r="C38" s="27"/>
      <c r="D38" s="28"/>
      <c r="E38" s="29" t="s">
        <v>30</v>
      </c>
      <c r="F38" s="30"/>
      <c r="G38" s="30"/>
      <c r="H38" s="30"/>
      <c r="I38" s="30"/>
      <c r="J38" s="31"/>
    </row>
    <row r="39" spans="1:21" ht="15.75" customHeight="1" x14ac:dyDescent="0.3">
      <c r="A39" s="26" t="s">
        <v>44</v>
      </c>
      <c r="B39" s="27"/>
      <c r="C39" s="27"/>
      <c r="D39" s="28"/>
      <c r="E39" s="29" t="s">
        <v>31</v>
      </c>
      <c r="F39" s="30"/>
      <c r="G39" s="30"/>
      <c r="H39" s="30"/>
      <c r="I39" s="30"/>
      <c r="J39" s="31"/>
    </row>
    <row r="40" spans="1:21" ht="15.75" customHeight="1" x14ac:dyDescent="0.3">
      <c r="A40" s="26" t="s">
        <v>83</v>
      </c>
      <c r="B40" s="27"/>
      <c r="C40" s="27"/>
      <c r="D40" s="28"/>
      <c r="E40" s="29" t="s">
        <v>32</v>
      </c>
      <c r="F40" s="30"/>
      <c r="G40" s="30"/>
      <c r="H40" s="30"/>
      <c r="I40" s="30"/>
      <c r="J40" s="31"/>
    </row>
    <row r="41" spans="1:21" ht="15.75" customHeight="1" x14ac:dyDescent="0.3">
      <c r="A41" s="26" t="s">
        <v>45</v>
      </c>
      <c r="B41" s="27"/>
      <c r="C41" s="27"/>
      <c r="D41" s="28"/>
      <c r="E41" s="26"/>
      <c r="F41" s="27"/>
      <c r="G41" s="27"/>
      <c r="H41" s="27"/>
      <c r="I41" s="27"/>
      <c r="J41" s="28"/>
    </row>
    <row r="42" spans="1:21" ht="15.75" customHeight="1" x14ac:dyDescent="0.3">
      <c r="A42" s="26" t="s">
        <v>55</v>
      </c>
      <c r="B42" s="27"/>
      <c r="C42" s="27"/>
      <c r="D42" s="28"/>
      <c r="E42" s="32" t="s">
        <v>72</v>
      </c>
      <c r="F42" s="27"/>
      <c r="G42" s="27"/>
      <c r="H42" s="27"/>
      <c r="I42" s="27"/>
      <c r="J42" s="28"/>
    </row>
    <row r="43" spans="1:21" ht="15.75" customHeight="1" thickBot="1" x14ac:dyDescent="0.35">
      <c r="A43" s="33" t="s">
        <v>12</v>
      </c>
      <c r="B43" s="27"/>
      <c r="C43" s="27"/>
      <c r="D43" s="34"/>
      <c r="E43" s="32" t="s">
        <v>48</v>
      </c>
      <c r="F43" s="27"/>
      <c r="G43" s="27"/>
      <c r="H43" s="27"/>
      <c r="I43" s="27"/>
      <c r="J43" s="28"/>
    </row>
    <row r="44" spans="1:21" x14ac:dyDescent="0.3">
      <c r="A44" s="20" t="s">
        <v>52</v>
      </c>
      <c r="B44" s="24"/>
      <c r="C44" s="24"/>
      <c r="D44" s="25"/>
      <c r="E44" s="32" t="s">
        <v>49</v>
      </c>
      <c r="F44" s="27"/>
      <c r="G44" s="27"/>
      <c r="H44" s="27"/>
      <c r="I44" s="27"/>
      <c r="J44" s="28"/>
      <c r="M44" s="142"/>
      <c r="N44" s="142"/>
      <c r="O44" s="142"/>
      <c r="P44" s="142"/>
      <c r="Q44" s="142"/>
      <c r="R44" s="142"/>
      <c r="S44" s="142"/>
      <c r="T44" s="142"/>
      <c r="U44" s="142"/>
    </row>
    <row r="45" spans="1:21" x14ac:dyDescent="0.3">
      <c r="A45" s="35" t="s">
        <v>53</v>
      </c>
      <c r="B45" s="27"/>
      <c r="C45" s="27"/>
      <c r="D45" s="28"/>
      <c r="E45" s="32" t="s">
        <v>50</v>
      </c>
      <c r="F45" s="27"/>
      <c r="G45" s="27"/>
      <c r="H45" s="27"/>
      <c r="I45" s="27"/>
      <c r="J45" s="28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5" thickBot="1" x14ac:dyDescent="0.35">
      <c r="A46" s="37" t="s">
        <v>54</v>
      </c>
      <c r="B46" s="38"/>
      <c r="C46" s="38"/>
      <c r="D46" s="34"/>
      <c r="E46" s="36" t="s">
        <v>61</v>
      </c>
      <c r="F46" s="38"/>
      <c r="G46" s="38"/>
      <c r="H46" s="38"/>
      <c r="I46" s="38"/>
      <c r="J46" s="34"/>
      <c r="M46" s="115"/>
      <c r="N46" s="115"/>
      <c r="O46" s="115"/>
      <c r="P46" s="115"/>
      <c r="Q46" s="115"/>
      <c r="R46" s="115"/>
      <c r="S46" s="115"/>
      <c r="T46" s="115"/>
      <c r="U46" s="115"/>
    </row>
  </sheetData>
  <sheetProtection algorithmName="SHA-512" hashValue="txpU2ghrU/5BUkdNW8Cq8if0OXF3PvgiQjMLfIuNeqjW1TWld6HVLhyJjvkVPE1GPlHyXfB/B3AmhEY1nIH87A==" saltValue="fvXh8VdHJazfRjd3qGoPFw==" spinCount="100000" sheet="1" objects="1" scenarios="1" selectLockedCells="1"/>
  <mergeCells count="36">
    <mergeCell ref="M46:U46"/>
    <mergeCell ref="E31:G31"/>
    <mergeCell ref="F29:J29"/>
    <mergeCell ref="A27:J27"/>
    <mergeCell ref="A26:J26"/>
    <mergeCell ref="M44:U44"/>
    <mergeCell ref="M45:U45"/>
    <mergeCell ref="A28:J28"/>
    <mergeCell ref="A36:D36"/>
    <mergeCell ref="A35:B35"/>
    <mergeCell ref="B23:D23"/>
    <mergeCell ref="E24:F24"/>
    <mergeCell ref="B24:C24"/>
    <mergeCell ref="H24:I24"/>
    <mergeCell ref="A1:J1"/>
    <mergeCell ref="A2:J2"/>
    <mergeCell ref="A3:J3"/>
    <mergeCell ref="A4:J4"/>
    <mergeCell ref="F5:J5"/>
    <mergeCell ref="A5:D5"/>
    <mergeCell ref="G21:I21"/>
    <mergeCell ref="G22:I22"/>
    <mergeCell ref="G23:I23"/>
    <mergeCell ref="E36:I36"/>
    <mergeCell ref="A20:J20"/>
    <mergeCell ref="E32:G32"/>
    <mergeCell ref="E33:G33"/>
    <mergeCell ref="E34:G34"/>
    <mergeCell ref="E35:G35"/>
    <mergeCell ref="A34:B34"/>
    <mergeCell ref="A33:B33"/>
    <mergeCell ref="A32:B32"/>
    <mergeCell ref="A31:B31"/>
    <mergeCell ref="A29:D29"/>
    <mergeCell ref="B21:D21"/>
    <mergeCell ref="B22:D22"/>
  </mergeCells>
  <printOptions horizontalCentered="1" verticalCentered="1"/>
  <pageMargins left="0.25" right="0.2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errorTitle="Error" error="Invalid Data Entry" prompt="Select the number of days you will need this item." xr:uid="{C9EBD1FB-3132-43F3-A61A-735172B327C7}">
          <x14:formula1>
            <xm:f>Sheet3!$A$3:$A$17</xm:f>
          </x14:formula1>
          <xm:sqref>C7:C9 I7:I18</xm:sqref>
        </x14:dataValidation>
        <x14:dataValidation type="list" showInputMessage="1" showErrorMessage="1" errorTitle="Error" error="Invalid Data Entry" prompt="Select the quantity you will need." xr:uid="{D3C760CE-2E1F-4985-A3D3-F2A3C121F435}">
          <x14:formula1>
            <xm:f>Sheet3!$A$3:$A$17</xm:f>
          </x14:formula1>
          <xm:sqref>H11:H18</xm:sqref>
        </x14:dataValidation>
        <x14:dataValidation type="list" showInputMessage="1" showErrorMessage="1" errorTitle="Error" error="Invalid Data Entry" prompt="Select the quantity you will need." xr:uid="{17AAD1E9-D7B0-43A5-8343-35302EB861AF}">
          <x14:formula1>
            <xm:f>Sheet3!$A$3:$A$22</xm:f>
          </x14:formula1>
          <xm:sqref>H8</xm:sqref>
        </x14:dataValidation>
        <x14:dataValidation type="list" showInputMessage="1" showErrorMessage="1" errorTitle="Error" error="Invalid Data Entry" prompt="Select the quantity you will need." xr:uid="{CD6B94B3-94B9-4B8F-9372-08FEA47991F5}">
          <x14:formula1>
            <xm:f>Sheet3!$A$3:$A$8</xm:f>
          </x14:formula1>
          <xm:sqref>H7</xm:sqref>
        </x14:dataValidation>
        <x14:dataValidation type="list" showInputMessage="1" showErrorMessage="1" errorTitle="Error" error="Invalid Data Entry" prompt="Select the number of boxes." xr:uid="{C0856227-99FE-4092-BEF7-B15BD0238569}">
          <x14:formula1>
            <xm:f>Sheet3!$A$3:$A$22</xm:f>
          </x14:formula1>
          <xm:sqref>I31:I34</xm:sqref>
        </x14:dataValidation>
        <x14:dataValidation type="list" showInputMessage="1" showErrorMessage="1" errorTitle="Error" error="Invalid Data Entry" prompt="Select the number of crates/palets." xr:uid="{DFA620C5-0989-4082-8A06-A90AB1317C04}">
          <x14:formula1>
            <xm:f>Sheet3!$A$3:$A$22</xm:f>
          </x14:formula1>
          <xm:sqref>I35</xm:sqref>
        </x14:dataValidation>
        <x14:dataValidation type="list" showInputMessage="1" showErrorMessage="1" errorTitle="Error" error="Invalid Data Entry" prompt="Select the quantity you will need." xr:uid="{3390DC77-2E18-443E-8169-F43C746FC58A}">
          <x14:formula1>
            <xm:f>Sheet3!$A$3:$A$4</xm:f>
          </x14:formula1>
          <xm:sqref>H9:H10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21"/>
  <sheetViews>
    <sheetView workbookViewId="0">
      <selection activeCell="K28" sqref="K28"/>
    </sheetView>
  </sheetViews>
  <sheetFormatPr defaultRowHeight="14.4" x14ac:dyDescent="0.3"/>
  <cols>
    <col min="4" max="4" width="24.5546875" customWidth="1"/>
    <col min="9" max="9" width="12.5546875" customWidth="1"/>
  </cols>
  <sheetData>
    <row r="1" spans="1:9" x14ac:dyDescent="0.3">
      <c r="A1" s="39"/>
      <c r="B1" s="39"/>
      <c r="C1" s="39"/>
      <c r="D1" s="39"/>
      <c r="E1" s="39"/>
      <c r="F1" s="39"/>
      <c r="G1" s="39"/>
      <c r="H1" s="39"/>
      <c r="I1" s="39"/>
    </row>
    <row r="2" spans="1:9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9" ht="15" thickBot="1" x14ac:dyDescent="0.35">
      <c r="A3" s="39"/>
      <c r="B3" s="39"/>
      <c r="C3" s="39"/>
      <c r="D3" s="39"/>
      <c r="E3" s="39"/>
      <c r="F3" s="39"/>
      <c r="G3" s="39"/>
      <c r="H3" s="39"/>
      <c r="I3" s="39"/>
    </row>
    <row r="4" spans="1:9" ht="15" thickBot="1" x14ac:dyDescent="0.35">
      <c r="A4" s="109" t="s">
        <v>15</v>
      </c>
      <c r="B4" s="110"/>
      <c r="C4" s="110"/>
      <c r="D4" s="110"/>
      <c r="E4" s="110"/>
      <c r="F4" s="110"/>
      <c r="G4" s="110"/>
      <c r="H4" s="110"/>
      <c r="I4" s="111"/>
    </row>
    <row r="5" spans="1:9" ht="15" thickBot="1" x14ac:dyDescent="0.35">
      <c r="A5" s="116" t="s">
        <v>26</v>
      </c>
      <c r="B5" s="117"/>
      <c r="C5" s="117"/>
      <c r="D5" s="118"/>
      <c r="E5" s="1"/>
      <c r="F5" s="117" t="s">
        <v>33</v>
      </c>
      <c r="G5" s="117"/>
      <c r="H5" s="117"/>
      <c r="I5" s="118"/>
    </row>
    <row r="6" spans="1:9" ht="15" thickBot="1" x14ac:dyDescent="0.35">
      <c r="A6" s="114" t="s">
        <v>2</v>
      </c>
      <c r="B6" s="115"/>
      <c r="C6" s="1" t="s">
        <v>7</v>
      </c>
      <c r="D6" s="4"/>
      <c r="E6" s="151" t="s">
        <v>34</v>
      </c>
      <c r="F6" s="152"/>
      <c r="G6" s="153"/>
      <c r="H6" s="15"/>
      <c r="I6" s="3">
        <f>D7</f>
        <v>0</v>
      </c>
    </row>
    <row r="7" spans="1:9" ht="15" thickBot="1" x14ac:dyDescent="0.35">
      <c r="A7" s="114" t="s">
        <v>3</v>
      </c>
      <c r="B7" s="115"/>
      <c r="C7" s="1" t="s">
        <v>8</v>
      </c>
      <c r="D7" s="4"/>
      <c r="E7" s="151" t="s">
        <v>35</v>
      </c>
      <c r="F7" s="152"/>
      <c r="G7" s="153"/>
      <c r="H7" s="15"/>
      <c r="I7" s="3">
        <f>D8</f>
        <v>0</v>
      </c>
    </row>
    <row r="8" spans="1:9" ht="15" thickBot="1" x14ac:dyDescent="0.35">
      <c r="A8" s="114" t="s">
        <v>4</v>
      </c>
      <c r="B8" s="115"/>
      <c r="C8" s="1" t="s">
        <v>9</v>
      </c>
      <c r="D8" s="4"/>
      <c r="E8" s="151" t="s">
        <v>36</v>
      </c>
      <c r="F8" s="152"/>
      <c r="G8" s="153"/>
      <c r="H8" s="15"/>
      <c r="I8" s="3">
        <f>D9</f>
        <v>0</v>
      </c>
    </row>
    <row r="9" spans="1:9" ht="15" thickBot="1" x14ac:dyDescent="0.35">
      <c r="A9" s="114" t="s">
        <v>5</v>
      </c>
      <c r="B9" s="115"/>
      <c r="C9" s="1" t="s">
        <v>10</v>
      </c>
      <c r="D9" s="4"/>
      <c r="E9" s="151" t="s">
        <v>37</v>
      </c>
      <c r="F9" s="152"/>
      <c r="G9" s="153"/>
      <c r="H9" s="15"/>
      <c r="I9" s="3">
        <f>D10</f>
        <v>0</v>
      </c>
    </row>
    <row r="10" spans="1:9" ht="15" thickBot="1" x14ac:dyDescent="0.35">
      <c r="A10" s="114" t="s">
        <v>6</v>
      </c>
      <c r="B10" s="115"/>
      <c r="C10" s="1" t="s">
        <v>11</v>
      </c>
      <c r="D10" s="4"/>
      <c r="E10" s="151" t="s">
        <v>38</v>
      </c>
      <c r="F10" s="152"/>
      <c r="G10" s="153"/>
      <c r="H10" s="15"/>
      <c r="I10" s="3">
        <f>D11</f>
        <v>0</v>
      </c>
    </row>
    <row r="11" spans="1:9" ht="15" thickBot="1" x14ac:dyDescent="0.35">
      <c r="A11" s="146" t="s">
        <v>27</v>
      </c>
      <c r="B11" s="147"/>
      <c r="C11" s="147"/>
      <c r="D11" s="148"/>
      <c r="E11" s="149" t="s">
        <v>39</v>
      </c>
      <c r="F11" s="150"/>
      <c r="G11" s="150"/>
      <c r="H11" s="108"/>
      <c r="I11" s="3">
        <f>D11</f>
        <v>0</v>
      </c>
    </row>
    <row r="12" spans="1:9" x14ac:dyDescent="0.3">
      <c r="A12" s="20" t="s">
        <v>51</v>
      </c>
      <c r="B12" s="21"/>
      <c r="C12" s="21"/>
      <c r="D12" s="22"/>
      <c r="E12" s="23" t="s">
        <v>71</v>
      </c>
      <c r="F12" s="24"/>
      <c r="G12" s="24"/>
      <c r="H12" s="24"/>
      <c r="I12" s="25"/>
    </row>
    <row r="13" spans="1:9" x14ac:dyDescent="0.3">
      <c r="A13" s="26" t="s">
        <v>43</v>
      </c>
      <c r="B13" s="27"/>
      <c r="C13" s="27"/>
      <c r="D13" s="28"/>
      <c r="E13" s="29" t="s">
        <v>76</v>
      </c>
      <c r="F13" s="30"/>
      <c r="G13" s="30"/>
      <c r="H13" s="30"/>
      <c r="I13" s="31"/>
    </row>
    <row r="14" spans="1:9" x14ac:dyDescent="0.3">
      <c r="A14" s="26" t="s">
        <v>44</v>
      </c>
      <c r="B14" s="27"/>
      <c r="C14" s="27"/>
      <c r="D14" s="28"/>
      <c r="E14" s="29" t="s">
        <v>77</v>
      </c>
      <c r="F14" s="30"/>
      <c r="G14" s="30"/>
      <c r="H14" s="30"/>
      <c r="I14" s="31"/>
    </row>
    <row r="15" spans="1:9" x14ac:dyDescent="0.3">
      <c r="A15" s="26" t="s">
        <v>47</v>
      </c>
      <c r="B15" s="27"/>
      <c r="C15" s="27"/>
      <c r="D15" s="28"/>
      <c r="E15" s="29" t="s">
        <v>78</v>
      </c>
      <c r="F15" s="30"/>
      <c r="G15" s="30"/>
      <c r="H15" s="30"/>
      <c r="I15" s="31"/>
    </row>
    <row r="16" spans="1:9" x14ac:dyDescent="0.3">
      <c r="A16" s="26" t="s">
        <v>45</v>
      </c>
      <c r="B16" s="27"/>
      <c r="C16" s="27"/>
      <c r="D16" s="28"/>
      <c r="E16" s="26"/>
      <c r="F16" s="27"/>
      <c r="G16" s="27"/>
      <c r="H16" s="27"/>
      <c r="I16" s="28"/>
    </row>
    <row r="17" spans="1:9" x14ac:dyDescent="0.3">
      <c r="A17" s="26" t="s">
        <v>55</v>
      </c>
      <c r="B17" s="27"/>
      <c r="C17" s="27"/>
      <c r="D17" s="28"/>
      <c r="E17" s="32" t="s">
        <v>72</v>
      </c>
      <c r="F17" s="27"/>
      <c r="G17" s="27"/>
      <c r="H17" s="27"/>
      <c r="I17" s="28"/>
    </row>
    <row r="18" spans="1:9" ht="15" thickBot="1" x14ac:dyDescent="0.35">
      <c r="A18" s="33" t="s">
        <v>12</v>
      </c>
      <c r="B18" s="27"/>
      <c r="C18" s="27"/>
      <c r="D18" s="34"/>
      <c r="E18" s="32" t="s">
        <v>48</v>
      </c>
      <c r="F18" s="27"/>
      <c r="G18" s="27"/>
      <c r="H18" s="27"/>
      <c r="I18" s="28"/>
    </row>
    <row r="19" spans="1:9" x14ac:dyDescent="0.3">
      <c r="A19" s="20" t="s">
        <v>52</v>
      </c>
      <c r="B19" s="24"/>
      <c r="C19" s="24"/>
      <c r="D19" s="25"/>
      <c r="E19" s="32" t="s">
        <v>79</v>
      </c>
      <c r="F19" s="27"/>
      <c r="G19" s="27"/>
      <c r="H19" s="27"/>
      <c r="I19" s="28"/>
    </row>
    <row r="20" spans="1:9" x14ac:dyDescent="0.3">
      <c r="A20" s="35" t="s">
        <v>53</v>
      </c>
      <c r="B20" s="27"/>
      <c r="C20" s="27"/>
      <c r="D20" s="28"/>
      <c r="E20" s="32" t="s">
        <v>50</v>
      </c>
      <c r="F20" s="27"/>
      <c r="G20" s="27"/>
      <c r="H20" s="27"/>
      <c r="I20" s="28"/>
    </row>
    <row r="21" spans="1:9" ht="15" thickBot="1" x14ac:dyDescent="0.35">
      <c r="A21" s="37" t="s">
        <v>54</v>
      </c>
      <c r="B21" s="38"/>
      <c r="C21" s="38"/>
      <c r="D21" s="34"/>
      <c r="E21" s="36" t="s">
        <v>61</v>
      </c>
      <c r="F21" s="38"/>
      <c r="G21" s="38"/>
      <c r="H21" s="38"/>
      <c r="I21" s="34"/>
    </row>
  </sheetData>
  <mergeCells count="15">
    <mergeCell ref="A4:I4"/>
    <mergeCell ref="A5:D5"/>
    <mergeCell ref="F5:I5"/>
    <mergeCell ref="A6:B6"/>
    <mergeCell ref="A7:B7"/>
    <mergeCell ref="E6:G6"/>
    <mergeCell ref="E7:G7"/>
    <mergeCell ref="A11:D11"/>
    <mergeCell ref="E11:H11"/>
    <mergeCell ref="A8:B8"/>
    <mergeCell ref="E8:G8"/>
    <mergeCell ref="A9:B9"/>
    <mergeCell ref="E9:G9"/>
    <mergeCell ref="A10:B10"/>
    <mergeCell ref="E10:G10"/>
  </mergeCells>
  <pageMargins left="0.7" right="0.7" top="0.75" bottom="0.75" header="0.3" footer="0.3"/>
  <pageSetup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B16" sqref="B16"/>
    </sheetView>
  </sheetViews>
  <sheetFormatPr defaultRowHeight="14.4" x14ac:dyDescent="0.3"/>
  <sheetData>
    <row r="1" spans="1:1" x14ac:dyDescent="0.3">
      <c r="A1" t="s">
        <v>90</v>
      </c>
    </row>
    <row r="3" spans="1:1" x14ac:dyDescent="0.3">
      <c r="A3">
        <v>0</v>
      </c>
    </row>
    <row r="4" spans="1:1" x14ac:dyDescent="0.3">
      <c r="A4">
        <v>1</v>
      </c>
    </row>
    <row r="5" spans="1:1" x14ac:dyDescent="0.3">
      <c r="A5">
        <v>2</v>
      </c>
    </row>
    <row r="6" spans="1:1" x14ac:dyDescent="0.3">
      <c r="A6">
        <v>3</v>
      </c>
    </row>
    <row r="7" spans="1:1" x14ac:dyDescent="0.3">
      <c r="A7">
        <v>4</v>
      </c>
    </row>
    <row r="8" spans="1:1" x14ac:dyDescent="0.3">
      <c r="A8">
        <v>5</v>
      </c>
    </row>
    <row r="9" spans="1:1" x14ac:dyDescent="0.3">
      <c r="A9">
        <v>6</v>
      </c>
    </row>
    <row r="10" spans="1:1" x14ac:dyDescent="0.3">
      <c r="A10">
        <v>7</v>
      </c>
    </row>
    <row r="11" spans="1:1" x14ac:dyDescent="0.3">
      <c r="A11">
        <v>8</v>
      </c>
    </row>
    <row r="12" spans="1:1" x14ac:dyDescent="0.3">
      <c r="A12">
        <v>9</v>
      </c>
    </row>
    <row r="13" spans="1:1" x14ac:dyDescent="0.3">
      <c r="A13">
        <v>10</v>
      </c>
    </row>
    <row r="14" spans="1:1" x14ac:dyDescent="0.3">
      <c r="A14">
        <v>11</v>
      </c>
    </row>
    <row r="15" spans="1:1" x14ac:dyDescent="0.3">
      <c r="A15">
        <v>13</v>
      </c>
    </row>
    <row r="16" spans="1:1" x14ac:dyDescent="0.3">
      <c r="A16">
        <v>14</v>
      </c>
    </row>
    <row r="17" spans="1:1" x14ac:dyDescent="0.3">
      <c r="A17">
        <v>15</v>
      </c>
    </row>
    <row r="18" spans="1:1" x14ac:dyDescent="0.3">
      <c r="A18">
        <v>16</v>
      </c>
    </row>
    <row r="19" spans="1:1" x14ac:dyDescent="0.3">
      <c r="A19">
        <v>17</v>
      </c>
    </row>
    <row r="20" spans="1:1" x14ac:dyDescent="0.3">
      <c r="A20">
        <v>18</v>
      </c>
    </row>
    <row r="21" spans="1:1" x14ac:dyDescent="0.3">
      <c r="A21">
        <v>19</v>
      </c>
    </row>
    <row r="22" spans="1:1" x14ac:dyDescent="0.3">
      <c r="A2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Starwood Hotels &amp; Resorts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Lefebvre</dc:creator>
  <cp:lastModifiedBy>LuAnn Rice</cp:lastModifiedBy>
  <cp:lastPrinted>2022-07-21T19:52:21Z</cp:lastPrinted>
  <dcterms:created xsi:type="dcterms:W3CDTF">2014-01-13T19:09:41Z</dcterms:created>
  <dcterms:modified xsi:type="dcterms:W3CDTF">2023-08-24T22:18:52Z</dcterms:modified>
</cp:coreProperties>
</file>